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or 20\bilancio 19\"/>
    </mc:Choice>
  </mc:AlternateContent>
  <xr:revisionPtr revIDLastSave="0" documentId="8_{29962E13-FDF6-4E3F-B762-71D43F984D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7" i="2" l="1"/>
  <c r="E18" i="2"/>
  <c r="E17" i="2" l="1"/>
  <c r="B14" i="2"/>
  <c r="B22" i="1"/>
  <c r="B34" i="1"/>
  <c r="B55" i="1"/>
  <c r="B52" i="1"/>
  <c r="B45" i="1"/>
  <c r="B35" i="1"/>
  <c r="B23" i="1"/>
  <c r="C11" i="1"/>
  <c r="B11" i="1"/>
  <c r="B57" i="1" l="1"/>
  <c r="B58" i="1" s="1"/>
  <c r="B59" i="1" s="1"/>
  <c r="B21" i="2"/>
  <c r="D11" i="1"/>
  <c r="D22" i="1"/>
  <c r="D18" i="1"/>
  <c r="D23" i="1" s="1"/>
  <c r="F21" i="2"/>
  <c r="F24" i="2"/>
  <c r="C21" i="2"/>
  <c r="C24" i="2" s="1"/>
  <c r="C14" i="2"/>
  <c r="D30" i="2" l="1"/>
  <c r="D55" i="1" l="1"/>
  <c r="D52" i="1"/>
  <c r="D45" i="1"/>
  <c r="D35" i="1"/>
  <c r="E11" i="1"/>
  <c r="D57" i="1" l="1"/>
  <c r="B24" i="2"/>
  <c r="E21" i="2"/>
  <c r="D58" i="1" l="1"/>
  <c r="D59" i="1" s="1"/>
  <c r="E14" i="2"/>
  <c r="E24" i="2" s="1"/>
</calcChain>
</file>

<file path=xl/sharedStrings.xml><?xml version="1.0" encoding="utf-8"?>
<sst xmlns="http://schemas.openxmlformats.org/spreadsheetml/2006/main" count="98" uniqueCount="94">
  <si>
    <t xml:space="preserve">TOTALI </t>
  </si>
  <si>
    <t>PREVENTIVO</t>
  </si>
  <si>
    <t>CONTO ECONOMICO</t>
  </si>
  <si>
    <t>ATTIVITA'</t>
  </si>
  <si>
    <t>A)CREDITI VS LO STATO ED ALTRI ENTI PUBBLICI</t>
  </si>
  <si>
    <t>PER LA PARTECIPAZIONE AL PATRIM. INIZIALE</t>
  </si>
  <si>
    <t>B) IMMOBILIZZAZIONI</t>
  </si>
  <si>
    <t>Fondi ammortamento imm.materiali</t>
  </si>
  <si>
    <t xml:space="preserve">II.Immobilizzazioni materiali </t>
  </si>
  <si>
    <t>C) ATTIVO CIRCOLANTE</t>
  </si>
  <si>
    <t>II. Crediti esigibili entro l'esercizio successivo</t>
  </si>
  <si>
    <t>C/Corrente Banca Lajatico</t>
  </si>
  <si>
    <t xml:space="preserve">D) Ratei e Risconti </t>
  </si>
  <si>
    <t xml:space="preserve">TOTALE ATTIVO </t>
  </si>
  <si>
    <t>A) PATRIMONIO NETTO</t>
  </si>
  <si>
    <t>IX. Avanzo (disavanzo) economico d'esercizio</t>
  </si>
  <si>
    <t>E) DEBITI da pagare entro l'esercizio succesivo:</t>
  </si>
  <si>
    <t>F) Ratei e Risconti</t>
  </si>
  <si>
    <t>TOTALE PASSIVO E NETTO</t>
  </si>
  <si>
    <t>PASSIVITA'</t>
  </si>
  <si>
    <t>TOTALE ATTIVO CIRCOLANTE C)</t>
  </si>
  <si>
    <t>TOTALE IMMOBILIZZAZIONI B)</t>
  </si>
  <si>
    <t>TOTALE PATRIMONIO NETTO A)</t>
  </si>
  <si>
    <t>TOTALE DEBITI E)</t>
  </si>
  <si>
    <t>IV.Disponibilità liquide:</t>
  </si>
  <si>
    <t>D2) Entrate Formazione di base</t>
  </si>
  <si>
    <t>D3) Entrate Formazione continua convegni</t>
  </si>
  <si>
    <t xml:space="preserve">B) COSTI </t>
  </si>
  <si>
    <t>D3)Entrate Formazione continua corsi</t>
  </si>
  <si>
    <t>Entrate istituzionali da Ordini Forensi</t>
  </si>
  <si>
    <t>Altri ricavi</t>
  </si>
  <si>
    <t>Entrate commerciali della Scuola Forense:</t>
  </si>
  <si>
    <t>D1 AMMINISTRAZIONE</t>
  </si>
  <si>
    <t>D1 Incarichi professionali RGE</t>
  </si>
  <si>
    <t>D1 Incarichi professionali RC</t>
  </si>
  <si>
    <t>D1 Incarichi professionali esterni</t>
  </si>
  <si>
    <t>D1 Costi bancari</t>
  </si>
  <si>
    <t>D1 Spese servizi informatici</t>
  </si>
  <si>
    <t>Ammortamenti</t>
  </si>
  <si>
    <t>Totali</t>
  </si>
  <si>
    <t>D1 spese varie generali non classificabili altrove</t>
  </si>
  <si>
    <t>D2 FORMAZIONE DI BASE</t>
  </si>
  <si>
    <t>D3 FORMAZIONE CONTINUA</t>
  </si>
  <si>
    <t>D4 MEDIAZIONE</t>
  </si>
  <si>
    <t>A) ENTRATE</t>
  </si>
  <si>
    <t>D2 Tutor</t>
  </si>
  <si>
    <t>D2 Cancelleria</t>
  </si>
  <si>
    <t>D2 Servizi informatici</t>
  </si>
  <si>
    <t>D2 Spese istituzionali</t>
  </si>
  <si>
    <t>D2 Missioni</t>
  </si>
  <si>
    <t>D3 Aule</t>
  </si>
  <si>
    <t>D3 Docenti</t>
  </si>
  <si>
    <t>D3 Costi convenzioni</t>
  </si>
  <si>
    <t>D3 Servizi informatici</t>
  </si>
  <si>
    <t>D3 Pubblicazioni</t>
  </si>
  <si>
    <t>D3 Rappresentanza</t>
  </si>
  <si>
    <t>D4 Docenti</t>
  </si>
  <si>
    <t>D4 Rimborsi missioni</t>
  </si>
  <si>
    <t>D4 Formazione personale</t>
  </si>
  <si>
    <t>TOTALE ENTRATE</t>
  </si>
  <si>
    <t>D3 Rimborso soggiorno docenti</t>
  </si>
  <si>
    <t>D5 EDITORIA E MULTIMEDIALITA'</t>
  </si>
  <si>
    <t>Gestione radazione</t>
  </si>
  <si>
    <t>D2 Aule</t>
  </si>
  <si>
    <t>TOTALE USCITE</t>
  </si>
  <si>
    <t>TOTALE AMMINISTRAZIONE</t>
  </si>
  <si>
    <t>TOTALE FORMAZIONE DI BASE</t>
  </si>
  <si>
    <t>TOTALE FORMAZIONE CONTINUA</t>
  </si>
  <si>
    <t>TOTALE MEDIAZIONE</t>
  </si>
  <si>
    <t>TOTALE EDITORIA E MULTIMEDIALITA'</t>
  </si>
  <si>
    <t>FONDO DI DOTAZIONE (CAPITALE SOCIALE)</t>
  </si>
  <si>
    <t>I. Debiti vs Fornitori</t>
  </si>
  <si>
    <t>II.Debiti vari</t>
  </si>
  <si>
    <t>III.Debiti tributari</t>
  </si>
  <si>
    <t>cassa</t>
  </si>
  <si>
    <t>D2 Pubblicazioni e riviste</t>
  </si>
  <si>
    <t>D4 Squadra tecnica</t>
  </si>
  <si>
    <t>Contributi ordini forensi</t>
  </si>
  <si>
    <t>D2 tutor 2014</t>
  </si>
  <si>
    <t>D2 Gestione anninistrativa</t>
  </si>
  <si>
    <t>Riserva straordinaria</t>
  </si>
  <si>
    <t>D4 Uscita laboratorio di sanità e diritto</t>
  </si>
  <si>
    <t>Risultato di gestione</t>
  </si>
  <si>
    <t>D1 Spese di rappresentanza</t>
  </si>
  <si>
    <t>D2 Viaggi di Istruzione</t>
  </si>
  <si>
    <t>ANNO 2018</t>
  </si>
  <si>
    <t>D1 Incarichi professionali Direzione</t>
  </si>
  <si>
    <t>D3 segreteria</t>
  </si>
  <si>
    <t>Erario C/iva</t>
  </si>
  <si>
    <t>Fattura da Incassare</t>
  </si>
  <si>
    <t>Crediti esigibili entro l'esercizio</t>
  </si>
  <si>
    <t>ANNO 2019</t>
  </si>
  <si>
    <t xml:space="preserve">La Spezia II rata </t>
  </si>
  <si>
    <t>forn. Spese anticipate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</si>
</sst>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165" fontId="5" fillId="0" borderId="1" xfId="1" applyFont="1" applyBorder="1" applyAlignment="1">
      <alignment horizontal="center"/>
    </xf>
    <xf numFmtId="165" fontId="5" fillId="0" borderId="1" xfId="1" applyFont="1" applyBorder="1"/>
    <xf numFmtId="165" fontId="0" fillId="0" borderId="4" xfId="1" applyFont="1" applyBorder="1"/>
    <xf numFmtId="165" fontId="0" fillId="0" borderId="6" xfId="1" applyFont="1" applyBorder="1"/>
    <xf numFmtId="165" fontId="3" fillId="0" borderId="6" xfId="1" applyFont="1" applyBorder="1"/>
    <xf numFmtId="165" fontId="3" fillId="0" borderId="5" xfId="1" applyFont="1" applyBorder="1"/>
    <xf numFmtId="165" fontId="0" fillId="0" borderId="6" xfId="1" applyFont="1" applyBorder="1" applyAlignment="1">
      <alignment horizontal="center"/>
    </xf>
    <xf numFmtId="165" fontId="3" fillId="0" borderId="7" xfId="1" applyFont="1" applyBorder="1"/>
    <xf numFmtId="165" fontId="3" fillId="0" borderId="8" xfId="1" applyFont="1" applyBorder="1"/>
    <xf numFmtId="165" fontId="4" fillId="0" borderId="6" xfId="1" applyFont="1" applyBorder="1"/>
    <xf numFmtId="165" fontId="4" fillId="0" borderId="5" xfId="1" applyFont="1" applyBorder="1"/>
    <xf numFmtId="165" fontId="4" fillId="0" borderId="7" xfId="1" applyFont="1" applyBorder="1"/>
    <xf numFmtId="0" fontId="0" fillId="0" borderId="6" xfId="0" applyBorder="1"/>
    <xf numFmtId="0" fontId="2" fillId="0" borderId="6" xfId="0" applyFont="1" applyBorder="1"/>
    <xf numFmtId="0" fontId="4" fillId="0" borderId="6" xfId="0" applyFont="1" applyBorder="1"/>
    <xf numFmtId="0" fontId="4" fillId="0" borderId="5" xfId="0" applyFont="1" applyBorder="1"/>
    <xf numFmtId="165" fontId="4" fillId="0" borderId="6" xfId="0" applyNumberFormat="1" applyFont="1" applyBorder="1"/>
    <xf numFmtId="0" fontId="4" fillId="0" borderId="0" xfId="0" applyFont="1" applyBorder="1"/>
    <xf numFmtId="165" fontId="4" fillId="0" borderId="0" xfId="1" applyFont="1" applyBorder="1"/>
    <xf numFmtId="0" fontId="4" fillId="0" borderId="4" xfId="0" applyFont="1" applyBorder="1"/>
    <xf numFmtId="165" fontId="4" fillId="0" borderId="4" xfId="1" applyFont="1" applyBorder="1"/>
    <xf numFmtId="0" fontId="4" fillId="0" borderId="0" xfId="0" applyFont="1"/>
    <xf numFmtId="0" fontId="5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4" fillId="0" borderId="9" xfId="0" applyFont="1" applyBorder="1"/>
    <xf numFmtId="0" fontId="0" fillId="0" borderId="0" xfId="0" applyBorder="1"/>
    <xf numFmtId="0" fontId="0" fillId="0" borderId="9" xfId="0" applyBorder="1"/>
    <xf numFmtId="165" fontId="5" fillId="0" borderId="6" xfId="1" applyFont="1" applyBorder="1"/>
    <xf numFmtId="165" fontId="3" fillId="0" borderId="9" xfId="1" applyFont="1" applyBorder="1"/>
    <xf numFmtId="0" fontId="5" fillId="0" borderId="6" xfId="0" applyFont="1" applyBorder="1" applyAlignment="1">
      <alignment horizontal="left"/>
    </xf>
    <xf numFmtId="0" fontId="7" fillId="0" borderId="6" xfId="0" applyFont="1" applyBorder="1"/>
    <xf numFmtId="0" fontId="2" fillId="0" borderId="6" xfId="0" applyFont="1" applyBorder="1" applyAlignment="1">
      <alignment horizontal="left"/>
    </xf>
    <xf numFmtId="0" fontId="4" fillId="2" borderId="6" xfId="0" applyFont="1" applyFill="1" applyBorder="1"/>
    <xf numFmtId="165" fontId="3" fillId="0" borderId="6" xfId="1" applyFont="1" applyFill="1" applyBorder="1"/>
    <xf numFmtId="165" fontId="4" fillId="0" borderId="6" xfId="1" applyFont="1" applyFill="1" applyBorder="1"/>
    <xf numFmtId="165" fontId="3" fillId="0" borderId="5" xfId="1" applyFont="1" applyFill="1" applyBorder="1"/>
    <xf numFmtId="164" fontId="0" fillId="0" borderId="0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65" fontId="3" fillId="2" borderId="9" xfId="1" applyFont="1" applyFill="1" applyBorder="1"/>
    <xf numFmtId="165" fontId="3" fillId="2" borderId="5" xfId="1" applyFont="1" applyFill="1" applyBorder="1"/>
    <xf numFmtId="165" fontId="3" fillId="2" borderId="6" xfId="1" applyFont="1" applyFill="1" applyBorder="1"/>
    <xf numFmtId="0" fontId="0" fillId="0" borderId="0" xfId="0" applyBorder="1" applyAlignment="1">
      <alignment horizontal="left"/>
    </xf>
    <xf numFmtId="165" fontId="9" fillId="0" borderId="4" xfId="1" applyFont="1" applyBorder="1"/>
    <xf numFmtId="165" fontId="9" fillId="0" borderId="6" xfId="1" applyFont="1" applyBorder="1"/>
    <xf numFmtId="165" fontId="9" fillId="0" borderId="5" xfId="1" applyFont="1" applyBorder="1"/>
    <xf numFmtId="165" fontId="9" fillId="0" borderId="6" xfId="1" applyFont="1" applyFill="1" applyBorder="1"/>
    <xf numFmtId="165" fontId="9" fillId="0" borderId="7" xfId="1" applyFont="1" applyBorder="1"/>
    <xf numFmtId="0" fontId="10" fillId="0" borderId="0" xfId="0" applyFont="1"/>
    <xf numFmtId="0" fontId="10" fillId="0" borderId="0" xfId="0" applyFont="1" applyBorder="1"/>
    <xf numFmtId="165" fontId="8" fillId="0" borderId="6" xfId="1" applyFont="1" applyBorder="1"/>
    <xf numFmtId="165" fontId="10" fillId="0" borderId="0" xfId="0" applyNumberFormat="1" applyFont="1" applyFill="1" applyBorder="1"/>
    <xf numFmtId="1" fontId="2" fillId="0" borderId="3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topLeftCell="A31" workbookViewId="0">
      <selection activeCell="B58" sqref="B58"/>
    </sheetView>
  </sheetViews>
  <sheetFormatPr defaultRowHeight="15" x14ac:dyDescent="0.25"/>
  <cols>
    <col min="1" max="1" width="40.42578125" customWidth="1"/>
    <col min="2" max="2" width="15.85546875" customWidth="1"/>
    <col min="3" max="3" width="13.7109375" customWidth="1"/>
    <col min="4" max="4" width="15.85546875" customWidth="1"/>
    <col min="5" max="5" width="14.7109375" customWidth="1"/>
  </cols>
  <sheetData>
    <row r="1" spans="1:5" x14ac:dyDescent="0.25">
      <c r="A1" s="55" t="s">
        <v>2</v>
      </c>
      <c r="B1" s="53">
        <v>2019</v>
      </c>
      <c r="C1" s="54"/>
      <c r="D1" s="53">
        <v>2018</v>
      </c>
      <c r="E1" s="54"/>
    </row>
    <row r="2" spans="1:5" x14ac:dyDescent="0.25">
      <c r="A2" s="56"/>
      <c r="B2" s="1" t="s">
        <v>0</v>
      </c>
      <c r="C2" s="2" t="s">
        <v>1</v>
      </c>
      <c r="D2" s="1" t="s">
        <v>0</v>
      </c>
      <c r="E2" s="2" t="s">
        <v>1</v>
      </c>
    </row>
    <row r="3" spans="1:5" x14ac:dyDescent="0.25">
      <c r="A3" s="14" t="s">
        <v>44</v>
      </c>
      <c r="B3" s="3"/>
      <c r="C3" s="3"/>
      <c r="D3" s="3"/>
      <c r="E3" s="3"/>
    </row>
    <row r="4" spans="1:5" x14ac:dyDescent="0.25">
      <c r="A4" s="33" t="s">
        <v>31</v>
      </c>
      <c r="B4" s="4"/>
      <c r="C4" s="7"/>
      <c r="D4" s="4"/>
      <c r="E4" s="7"/>
    </row>
    <row r="5" spans="1:5" x14ac:dyDescent="0.25">
      <c r="A5" s="15" t="s">
        <v>25</v>
      </c>
      <c r="B5" s="5">
        <v>11208.96</v>
      </c>
      <c r="C5" s="5"/>
      <c r="D5" s="5">
        <v>8332.64</v>
      </c>
      <c r="E5" s="5"/>
    </row>
    <row r="6" spans="1:5" x14ac:dyDescent="0.25">
      <c r="A6" s="15" t="s">
        <v>26</v>
      </c>
      <c r="B6" s="5">
        <v>11830</v>
      </c>
      <c r="C6" s="5"/>
      <c r="D6" s="5">
        <v>29350.32</v>
      </c>
      <c r="E6" s="5"/>
    </row>
    <row r="7" spans="1:5" x14ac:dyDescent="0.25">
      <c r="A7" s="15" t="s">
        <v>28</v>
      </c>
      <c r="B7" s="5">
        <v>6135</v>
      </c>
      <c r="C7" s="5"/>
      <c r="D7" s="5"/>
      <c r="E7" s="5"/>
    </row>
    <row r="8" spans="1:5" x14ac:dyDescent="0.25">
      <c r="A8" s="15" t="s">
        <v>29</v>
      </c>
      <c r="B8" s="5">
        <v>50000</v>
      </c>
      <c r="C8" s="5"/>
      <c r="D8" s="5">
        <v>50000</v>
      </c>
      <c r="E8" s="5"/>
    </row>
    <row r="9" spans="1:5" x14ac:dyDescent="0.25">
      <c r="A9" s="15" t="s">
        <v>30</v>
      </c>
      <c r="B9" s="5">
        <v>18.72</v>
      </c>
      <c r="C9" s="5"/>
      <c r="D9" s="5">
        <v>11.6</v>
      </c>
      <c r="E9" s="5"/>
    </row>
    <row r="10" spans="1:5" x14ac:dyDescent="0.25">
      <c r="A10" s="15" t="s">
        <v>77</v>
      </c>
      <c r="B10" s="5"/>
      <c r="C10" s="5"/>
      <c r="D10" s="5"/>
      <c r="E10" s="5"/>
    </row>
    <row r="11" spans="1:5" ht="15.75" thickBot="1" x14ac:dyDescent="0.3">
      <c r="A11" s="30" t="s">
        <v>59</v>
      </c>
      <c r="B11" s="8">
        <f>SUM(B5:B10)</f>
        <v>79192.679999999993</v>
      </c>
      <c r="C11" s="8">
        <f>SUM(C5:C9)</f>
        <v>0</v>
      </c>
      <c r="D11" s="8">
        <f>SUM(D5:D10)</f>
        <v>87694.56</v>
      </c>
      <c r="E11" s="8">
        <f>SUM(E5:E9)</f>
        <v>0</v>
      </c>
    </row>
    <row r="12" spans="1:5" ht="15.75" thickTop="1" x14ac:dyDescent="0.25">
      <c r="A12" s="13"/>
      <c r="B12" s="9"/>
      <c r="C12" s="9"/>
      <c r="D12" s="9"/>
      <c r="E12" s="9"/>
    </row>
    <row r="13" spans="1:5" x14ac:dyDescent="0.25">
      <c r="A13" s="14" t="s">
        <v>27</v>
      </c>
      <c r="B13" s="5"/>
      <c r="C13" s="5"/>
      <c r="D13" s="5"/>
      <c r="E13" s="5"/>
    </row>
    <row r="14" spans="1:5" x14ac:dyDescent="0.25">
      <c r="A14" s="14" t="s">
        <v>32</v>
      </c>
      <c r="B14" s="5"/>
      <c r="C14" s="5"/>
      <c r="D14" s="5"/>
      <c r="E14" s="5"/>
    </row>
    <row r="15" spans="1:5" x14ac:dyDescent="0.25">
      <c r="A15" s="15" t="s">
        <v>86</v>
      </c>
      <c r="B15" s="5">
        <v>15461.37</v>
      </c>
      <c r="C15" s="5"/>
      <c r="D15" s="5">
        <v>15000</v>
      </c>
      <c r="E15" s="5"/>
    </row>
    <row r="16" spans="1:5" x14ac:dyDescent="0.25">
      <c r="A16" s="15" t="s">
        <v>33</v>
      </c>
      <c r="B16" s="5">
        <v>4000</v>
      </c>
      <c r="C16" s="5"/>
      <c r="D16" s="5">
        <v>4000</v>
      </c>
      <c r="E16" s="5"/>
    </row>
    <row r="17" spans="1:6" x14ac:dyDescent="0.25">
      <c r="A17" s="15" t="s">
        <v>34</v>
      </c>
      <c r="B17" s="5">
        <v>3000</v>
      </c>
      <c r="C17" s="5"/>
      <c r="D17" s="5">
        <v>3000</v>
      </c>
      <c r="E17" s="5"/>
    </row>
    <row r="18" spans="1:6" x14ac:dyDescent="0.25">
      <c r="A18" s="15" t="s">
        <v>35</v>
      </c>
      <c r="B18" s="34">
        <v>4576</v>
      </c>
      <c r="C18" s="5"/>
      <c r="D18" s="34">
        <f>229.51+3432+1092</f>
        <v>4753.51</v>
      </c>
      <c r="E18" s="5"/>
    </row>
    <row r="19" spans="1:6" x14ac:dyDescent="0.25">
      <c r="A19" s="15" t="s">
        <v>36</v>
      </c>
      <c r="B19" s="34">
        <v>209.22</v>
      </c>
      <c r="C19" s="5"/>
      <c r="D19" s="34">
        <v>218.71</v>
      </c>
      <c r="E19" s="5"/>
    </row>
    <row r="20" spans="1:6" x14ac:dyDescent="0.25">
      <c r="A20" s="15" t="s">
        <v>37</v>
      </c>
      <c r="B20" s="5">
        <v>343.26</v>
      </c>
      <c r="C20" s="5"/>
      <c r="D20" s="5">
        <v>247.05</v>
      </c>
      <c r="E20" s="5"/>
    </row>
    <row r="21" spans="1:6" x14ac:dyDescent="0.25">
      <c r="A21" s="15" t="s">
        <v>83</v>
      </c>
      <c r="B21" s="5">
        <v>160</v>
      </c>
      <c r="C21" s="5"/>
      <c r="D21" s="5"/>
      <c r="E21" s="5"/>
    </row>
    <row r="22" spans="1:6" x14ac:dyDescent="0.25">
      <c r="A22" s="15" t="s">
        <v>40</v>
      </c>
      <c r="B22" s="36">
        <f>57.27+106.54+82.96+0.8+11.52+0.86</f>
        <v>259.95</v>
      </c>
      <c r="C22" s="5"/>
      <c r="D22" s="36">
        <f>1244+109.73+5.21+2+0.06</f>
        <v>1361</v>
      </c>
      <c r="E22" s="5"/>
    </row>
    <row r="23" spans="1:6" x14ac:dyDescent="0.25">
      <c r="A23" s="31" t="s">
        <v>65</v>
      </c>
      <c r="B23" s="5">
        <f>SUM(B15:B22)</f>
        <v>28009.800000000003</v>
      </c>
      <c r="C23" s="5"/>
      <c r="D23" s="5">
        <f>SUM(D15:D22)</f>
        <v>28580.27</v>
      </c>
      <c r="E23" s="5"/>
    </row>
    <row r="24" spans="1:6" x14ac:dyDescent="0.25">
      <c r="A24" s="14" t="s">
        <v>41</v>
      </c>
      <c r="B24" s="5"/>
      <c r="C24" s="5"/>
      <c r="D24" s="5"/>
      <c r="E24" s="5"/>
    </row>
    <row r="25" spans="1:6" x14ac:dyDescent="0.25">
      <c r="A25" s="15" t="s">
        <v>45</v>
      </c>
      <c r="B25" s="5">
        <v>36616.980000000003</v>
      </c>
      <c r="C25" s="5"/>
      <c r="D25" s="5">
        <v>31640.1</v>
      </c>
      <c r="E25" s="5"/>
    </row>
    <row r="26" spans="1:6" x14ac:dyDescent="0.25">
      <c r="A26" s="15" t="s">
        <v>78</v>
      </c>
      <c r="B26" s="5"/>
      <c r="C26" s="5"/>
      <c r="D26" s="5"/>
      <c r="E26" s="5"/>
    </row>
    <row r="27" spans="1:6" x14ac:dyDescent="0.25">
      <c r="A27" s="15" t="s">
        <v>63</v>
      </c>
      <c r="B27" s="5"/>
      <c r="C27" s="5"/>
      <c r="D27" s="5">
        <v>2774.46</v>
      </c>
      <c r="E27" s="5"/>
    </row>
    <row r="28" spans="1:6" x14ac:dyDescent="0.25">
      <c r="A28" s="15" t="s">
        <v>84</v>
      </c>
      <c r="B28" s="5"/>
      <c r="C28" s="5"/>
      <c r="D28" s="5">
        <v>2700</v>
      </c>
      <c r="E28" s="5"/>
    </row>
    <row r="29" spans="1:6" x14ac:dyDescent="0.25">
      <c r="A29" s="25" t="s">
        <v>46</v>
      </c>
      <c r="B29" s="29">
        <v>60</v>
      </c>
      <c r="C29" s="29"/>
      <c r="D29" s="29">
        <v>317.5</v>
      </c>
      <c r="E29" s="29"/>
      <c r="F29" s="27"/>
    </row>
    <row r="30" spans="1:6" x14ac:dyDescent="0.25">
      <c r="A30" s="25" t="s">
        <v>79</v>
      </c>
      <c r="B30" s="29"/>
      <c r="C30" s="29"/>
      <c r="D30" s="29"/>
      <c r="E30" s="29"/>
      <c r="F30" s="27"/>
    </row>
    <row r="31" spans="1:6" x14ac:dyDescent="0.25">
      <c r="A31" s="25" t="s">
        <v>47</v>
      </c>
      <c r="B31" s="29">
        <v>462.3</v>
      </c>
      <c r="C31" s="29"/>
      <c r="D31" s="29"/>
      <c r="E31" s="29"/>
      <c r="F31" s="27"/>
    </row>
    <row r="32" spans="1:6" x14ac:dyDescent="0.25">
      <c r="A32" s="25" t="s">
        <v>75</v>
      </c>
      <c r="B32" s="29">
        <v>1500</v>
      </c>
      <c r="C32" s="29"/>
      <c r="D32" s="29"/>
      <c r="E32" s="29"/>
      <c r="F32" s="27"/>
    </row>
    <row r="33" spans="1:6" x14ac:dyDescent="0.25">
      <c r="A33" s="25" t="s">
        <v>48</v>
      </c>
      <c r="B33" s="40">
        <v>1047.4000000000001</v>
      </c>
      <c r="C33" s="40"/>
      <c r="D33" s="40">
        <v>1409.55</v>
      </c>
      <c r="E33" s="40"/>
      <c r="F33" s="27"/>
    </row>
    <row r="34" spans="1:6" x14ac:dyDescent="0.25">
      <c r="A34" s="15" t="s">
        <v>49</v>
      </c>
      <c r="B34" s="41">
        <f>6558.92+1146.8</f>
        <v>7705.72</v>
      </c>
      <c r="C34" s="42"/>
      <c r="D34" s="41">
        <v>9541.73</v>
      </c>
      <c r="E34" s="42"/>
    </row>
    <row r="35" spans="1:6" x14ac:dyDescent="0.25">
      <c r="A35" s="31" t="s">
        <v>66</v>
      </c>
      <c r="B35" s="5">
        <f>SUM(B25:B34)</f>
        <v>47392.400000000009</v>
      </c>
      <c r="C35" s="5"/>
      <c r="D35" s="5">
        <f>SUM(D25:D34)</f>
        <v>48383.34</v>
      </c>
      <c r="E35" s="5"/>
    </row>
    <row r="36" spans="1:6" x14ac:dyDescent="0.25">
      <c r="A36" s="14" t="s">
        <v>42</v>
      </c>
      <c r="B36" s="5"/>
      <c r="C36" s="5"/>
      <c r="D36" s="5"/>
      <c r="E36" s="5"/>
    </row>
    <row r="37" spans="1:6" x14ac:dyDescent="0.25">
      <c r="A37" s="15" t="s">
        <v>50</v>
      </c>
      <c r="B37" s="5">
        <v>6953.2</v>
      </c>
      <c r="C37" s="5"/>
      <c r="D37" s="5">
        <v>475.8</v>
      </c>
      <c r="E37" s="5"/>
    </row>
    <row r="38" spans="1:6" x14ac:dyDescent="0.25">
      <c r="A38" s="15" t="s">
        <v>51</v>
      </c>
      <c r="B38" s="5">
        <v>6464.43</v>
      </c>
      <c r="C38" s="5"/>
      <c r="D38" s="5">
        <v>5389.69</v>
      </c>
      <c r="E38" s="5"/>
    </row>
    <row r="39" spans="1:6" x14ac:dyDescent="0.25">
      <c r="A39" s="15" t="s">
        <v>52</v>
      </c>
      <c r="B39" s="5"/>
      <c r="C39" s="5"/>
      <c r="D39" s="5"/>
      <c r="E39" s="5"/>
    </row>
    <row r="40" spans="1:6" x14ac:dyDescent="0.25">
      <c r="A40" s="15" t="s">
        <v>53</v>
      </c>
      <c r="B40" s="5"/>
      <c r="C40" s="5"/>
      <c r="D40" s="5"/>
      <c r="E40" s="5"/>
    </row>
    <row r="41" spans="1:6" x14ac:dyDescent="0.25">
      <c r="A41" s="15" t="s">
        <v>54</v>
      </c>
      <c r="B41" s="5"/>
      <c r="C41" s="5"/>
      <c r="D41" s="5"/>
      <c r="E41" s="5"/>
    </row>
    <row r="42" spans="1:6" x14ac:dyDescent="0.25">
      <c r="A42" s="15" t="s">
        <v>55</v>
      </c>
      <c r="B42" s="42">
        <v>3130.46</v>
      </c>
      <c r="C42" s="42"/>
      <c r="D42" s="42">
        <v>1855</v>
      </c>
      <c r="E42" s="42"/>
    </row>
    <row r="43" spans="1:6" x14ac:dyDescent="0.25">
      <c r="A43" s="15" t="s">
        <v>60</v>
      </c>
      <c r="B43" s="5">
        <v>3463.97</v>
      </c>
      <c r="C43" s="5"/>
      <c r="D43" s="5">
        <v>2904.16</v>
      </c>
      <c r="E43" s="5"/>
    </row>
    <row r="44" spans="1:6" x14ac:dyDescent="0.25">
      <c r="A44" s="15" t="s">
        <v>87</v>
      </c>
      <c r="B44" s="6"/>
      <c r="C44" s="5"/>
      <c r="D44" s="6">
        <v>138.69999999999999</v>
      </c>
      <c r="E44" s="5"/>
    </row>
    <row r="45" spans="1:6" x14ac:dyDescent="0.25">
      <c r="A45" s="31" t="s">
        <v>67</v>
      </c>
      <c r="B45" s="5">
        <f>SUM(B37:B44)</f>
        <v>20012.060000000001</v>
      </c>
      <c r="C45" s="5"/>
      <c r="D45" s="5">
        <f>SUM(D37:D44)</f>
        <v>10763.35</v>
      </c>
      <c r="E45" s="5"/>
    </row>
    <row r="46" spans="1:6" x14ac:dyDescent="0.25">
      <c r="A46" s="14" t="s">
        <v>43</v>
      </c>
      <c r="B46" s="5"/>
      <c r="C46" s="5"/>
      <c r="D46" s="5"/>
      <c r="E46" s="5"/>
    </row>
    <row r="47" spans="1:6" x14ac:dyDescent="0.25">
      <c r="A47" s="15" t="s">
        <v>56</v>
      </c>
      <c r="B47" s="5"/>
      <c r="C47" s="5"/>
      <c r="D47" s="5"/>
      <c r="E47" s="5"/>
    </row>
    <row r="48" spans="1:6" x14ac:dyDescent="0.25">
      <c r="A48" s="15" t="s">
        <v>81</v>
      </c>
      <c r="B48" s="5"/>
      <c r="C48" s="5"/>
      <c r="D48" s="5"/>
      <c r="E48" s="5"/>
    </row>
    <row r="49" spans="1:5" x14ac:dyDescent="0.25">
      <c r="A49" s="15" t="s">
        <v>57</v>
      </c>
      <c r="B49" s="5"/>
      <c r="C49" s="5"/>
      <c r="D49" s="5"/>
      <c r="E49" s="5"/>
    </row>
    <row r="50" spans="1:5" x14ac:dyDescent="0.25">
      <c r="A50" s="15" t="s">
        <v>76</v>
      </c>
      <c r="B50" s="5"/>
      <c r="C50" s="5"/>
      <c r="D50" s="5"/>
      <c r="E50" s="5"/>
    </row>
    <row r="51" spans="1:5" x14ac:dyDescent="0.25">
      <c r="A51" s="15" t="s">
        <v>58</v>
      </c>
      <c r="B51" s="6"/>
      <c r="C51" s="5"/>
      <c r="D51" s="6"/>
      <c r="E51" s="5"/>
    </row>
    <row r="52" spans="1:5" x14ac:dyDescent="0.25">
      <c r="A52" s="31" t="s">
        <v>68</v>
      </c>
      <c r="B52" s="5">
        <f>SUM(B47:B51)</f>
        <v>0</v>
      </c>
      <c r="C52" s="5"/>
      <c r="D52" s="5">
        <f>SUM(D47:D51)</f>
        <v>0</v>
      </c>
      <c r="E52" s="5"/>
    </row>
    <row r="53" spans="1:5" x14ac:dyDescent="0.25">
      <c r="A53" s="14" t="s">
        <v>61</v>
      </c>
      <c r="B53" s="5"/>
      <c r="C53" s="5"/>
      <c r="D53" s="5"/>
      <c r="E53" s="5"/>
    </row>
    <row r="54" spans="1:5" x14ac:dyDescent="0.25">
      <c r="A54" s="15" t="s">
        <v>62</v>
      </c>
      <c r="B54" s="6"/>
      <c r="C54" s="5"/>
      <c r="D54" s="6"/>
      <c r="E54" s="5"/>
    </row>
    <row r="55" spans="1:5" x14ac:dyDescent="0.25">
      <c r="A55" s="31" t="s">
        <v>69</v>
      </c>
      <c r="B55" s="5">
        <f>SUM(B54)</f>
        <v>0</v>
      </c>
      <c r="C55" s="5"/>
      <c r="D55" s="5">
        <f>SUM(D54)</f>
        <v>0</v>
      </c>
      <c r="E55" s="5"/>
    </row>
    <row r="56" spans="1:5" x14ac:dyDescent="0.25">
      <c r="A56" s="15" t="s">
        <v>38</v>
      </c>
      <c r="B56" s="11"/>
      <c r="C56" s="6"/>
      <c r="D56" s="11"/>
      <c r="E56" s="6"/>
    </row>
    <row r="57" spans="1:5" x14ac:dyDescent="0.25">
      <c r="A57" s="32" t="s">
        <v>64</v>
      </c>
      <c r="B57" s="10">
        <f>B23+B35+B45+B52+B55+B56</f>
        <v>95414.260000000009</v>
      </c>
      <c r="C57" s="17"/>
      <c r="D57" s="10">
        <f>D23+D35+D45+D52+D55+D56</f>
        <v>87726.96</v>
      </c>
      <c r="E57" s="17"/>
    </row>
    <row r="58" spans="1:5" x14ac:dyDescent="0.25">
      <c r="A58" s="15" t="s">
        <v>82</v>
      </c>
      <c r="B58" s="11">
        <f>B11-B57</f>
        <v>-16221.580000000016</v>
      </c>
      <c r="C58" s="11"/>
      <c r="D58" s="11">
        <f>D11-D57</f>
        <v>-32.400000000008731</v>
      </c>
      <c r="E58" s="11"/>
    </row>
    <row r="59" spans="1:5" ht="15.75" thickBot="1" x14ac:dyDescent="0.3">
      <c r="A59" s="16" t="s">
        <v>39</v>
      </c>
      <c r="B59" s="12">
        <f>SUM(B57:B58)</f>
        <v>79192.679999999993</v>
      </c>
      <c r="C59" s="12"/>
      <c r="D59" s="12">
        <f>SUM(D57:D58)</f>
        <v>87694.56</v>
      </c>
      <c r="E59" s="12"/>
    </row>
    <row r="60" spans="1:5" ht="15.75" thickTop="1" x14ac:dyDescent="0.25">
      <c r="A60" s="18"/>
      <c r="B60" s="19"/>
      <c r="C60" s="19"/>
      <c r="D60" s="19"/>
      <c r="E60" s="26"/>
    </row>
    <row r="61" spans="1:5" x14ac:dyDescent="0.25">
      <c r="A61" s="18"/>
      <c r="B61" s="19"/>
      <c r="C61" s="19"/>
      <c r="D61" s="19"/>
      <c r="E61" s="26"/>
    </row>
    <row r="62" spans="1:5" x14ac:dyDescent="0.25">
      <c r="A62" s="18"/>
      <c r="B62" s="19"/>
      <c r="C62" s="19"/>
      <c r="D62" s="19"/>
      <c r="E62" s="26"/>
    </row>
    <row r="63" spans="1:5" x14ac:dyDescent="0.25">
      <c r="A63" s="18"/>
      <c r="B63" s="19"/>
      <c r="C63" s="19"/>
      <c r="D63" s="19"/>
      <c r="E63" s="26"/>
    </row>
    <row r="64" spans="1:5" x14ac:dyDescent="0.25">
      <c r="A64" s="18"/>
      <c r="B64" s="19"/>
      <c r="C64" s="19"/>
      <c r="D64" s="19"/>
      <c r="E64" s="26"/>
    </row>
    <row r="65" spans="1:5" x14ac:dyDescent="0.25">
      <c r="A65" s="26"/>
      <c r="B65" s="19"/>
      <c r="C65" s="19"/>
      <c r="D65" s="19"/>
      <c r="E65" s="19"/>
    </row>
    <row r="66" spans="1:5" x14ac:dyDescent="0.25">
      <c r="A66" s="26"/>
      <c r="B66" s="19"/>
      <c r="C66" s="19"/>
      <c r="D66" s="19"/>
      <c r="E66" s="19"/>
    </row>
    <row r="76" spans="1:5" ht="13.5" customHeight="1" x14ac:dyDescent="0.25"/>
    <row r="77" spans="1:5" hidden="1" x14ac:dyDescent="0.25"/>
    <row r="78" spans="1:5" ht="37.5" customHeight="1" x14ac:dyDescent="0.25">
      <c r="A78" s="57"/>
      <c r="B78" s="58"/>
      <c r="C78" s="58"/>
      <c r="D78" s="58"/>
      <c r="E78" s="58"/>
    </row>
  </sheetData>
  <mergeCells count="4">
    <mergeCell ref="D1:E1"/>
    <mergeCell ref="A1:A2"/>
    <mergeCell ref="A78:E78"/>
    <mergeCell ref="B1:C1"/>
  </mergeCells>
  <pageMargins left="0.7" right="0.7" top="1.0784374999999999" bottom="0.75" header="0.3" footer="0.3"/>
  <pageSetup paperSize="9" scale="86" orientation="portrait" r:id="rId1"/>
  <headerFooter>
    <oddHeader>&amp;C&amp;"-,Corsivo grassetto"&amp;12FONDAZIONE SCUOLA FORENSE ALTO TIRRENO&amp;"-,Normale"&amp;11
&amp;8PIAZZA DELLA REPUBBLICA 56121 PISA
C.F. 80005010501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1"/>
  <sheetViews>
    <sheetView workbookViewId="0">
      <selection activeCell="E7" sqref="E7"/>
    </sheetView>
  </sheetViews>
  <sheetFormatPr defaultRowHeight="15" x14ac:dyDescent="0.25"/>
  <cols>
    <col min="1" max="1" width="42.42578125" customWidth="1"/>
    <col min="2" max="2" width="13.5703125" style="49" customWidth="1"/>
    <col min="3" max="3" width="15.5703125" customWidth="1"/>
    <col min="4" max="4" width="38.5703125" customWidth="1"/>
    <col min="5" max="5" width="13.42578125" style="49" customWidth="1"/>
    <col min="6" max="6" width="13.28515625" customWidth="1"/>
  </cols>
  <sheetData>
    <row r="2" spans="1:6" x14ac:dyDescent="0.25">
      <c r="A2" s="55" t="s">
        <v>3</v>
      </c>
      <c r="B2" s="63" t="s">
        <v>91</v>
      </c>
      <c r="C2" s="61" t="s">
        <v>85</v>
      </c>
      <c r="D2" s="55" t="s">
        <v>19</v>
      </c>
      <c r="E2" s="63" t="s">
        <v>91</v>
      </c>
      <c r="F2" s="61" t="s">
        <v>85</v>
      </c>
    </row>
    <row r="3" spans="1:6" x14ac:dyDescent="0.25">
      <c r="A3" s="56"/>
      <c r="B3" s="64"/>
      <c r="C3" s="62"/>
      <c r="D3" s="56"/>
      <c r="E3" s="64"/>
      <c r="F3" s="62"/>
    </row>
    <row r="4" spans="1:6" x14ac:dyDescent="0.25">
      <c r="A4" s="20" t="s">
        <v>4</v>
      </c>
      <c r="B4" s="44"/>
      <c r="C4" s="21"/>
      <c r="D4" s="20" t="s">
        <v>14</v>
      </c>
      <c r="E4" s="44"/>
      <c r="F4" s="21"/>
    </row>
    <row r="5" spans="1:6" x14ac:dyDescent="0.25">
      <c r="A5" s="15" t="s">
        <v>5</v>
      </c>
      <c r="B5" s="45"/>
      <c r="C5" s="10"/>
      <c r="D5" s="15" t="s">
        <v>70</v>
      </c>
      <c r="E5" s="45">
        <v>50000</v>
      </c>
      <c r="F5" s="10">
        <v>50000</v>
      </c>
    </row>
    <row r="6" spans="1:6" x14ac:dyDescent="0.25">
      <c r="A6" s="15"/>
      <c r="B6" s="45"/>
      <c r="C6" s="10"/>
      <c r="D6" s="15" t="s">
        <v>80</v>
      </c>
      <c r="E6" s="45">
        <f>F6+F7</f>
        <v>31163</v>
      </c>
      <c r="F6" s="10">
        <v>31195.4</v>
      </c>
    </row>
    <row r="7" spans="1:6" x14ac:dyDescent="0.25">
      <c r="A7" s="15"/>
      <c r="B7" s="45"/>
      <c r="C7" s="10"/>
      <c r="D7" s="15" t="s">
        <v>15</v>
      </c>
      <c r="E7" s="51">
        <f>50000-66221.58</f>
        <v>-16221.580000000002</v>
      </c>
      <c r="F7" s="28">
        <v>-32.4</v>
      </c>
    </row>
    <row r="8" spans="1:6" x14ac:dyDescent="0.25">
      <c r="A8" s="15" t="s">
        <v>6</v>
      </c>
      <c r="B8" s="45"/>
      <c r="C8" s="10"/>
      <c r="D8" s="15"/>
      <c r="E8" s="45"/>
      <c r="F8" s="10"/>
    </row>
    <row r="9" spans="1:6" x14ac:dyDescent="0.25">
      <c r="A9" s="15" t="s">
        <v>8</v>
      </c>
      <c r="B9" s="45">
        <v>409.01</v>
      </c>
      <c r="C9" s="10">
        <v>409.01</v>
      </c>
      <c r="D9" s="15"/>
      <c r="E9" s="47"/>
      <c r="F9" s="35"/>
    </row>
    <row r="10" spans="1:6" x14ac:dyDescent="0.25">
      <c r="A10" s="15" t="s">
        <v>7</v>
      </c>
      <c r="B10" s="45">
        <v>-409.01</v>
      </c>
      <c r="C10" s="10">
        <v>-409.01</v>
      </c>
      <c r="D10" s="15"/>
      <c r="E10" s="45"/>
      <c r="F10" s="10"/>
    </row>
    <row r="11" spans="1:6" x14ac:dyDescent="0.25">
      <c r="A11" s="15"/>
      <c r="B11" s="45"/>
      <c r="C11" s="10"/>
      <c r="D11" s="15"/>
      <c r="E11" s="45"/>
      <c r="F11" s="10"/>
    </row>
    <row r="12" spans="1:6" x14ac:dyDescent="0.25">
      <c r="A12" s="15"/>
      <c r="B12" s="45"/>
      <c r="C12" s="10"/>
      <c r="D12" s="15"/>
      <c r="E12" s="45"/>
      <c r="F12" s="10"/>
    </row>
    <row r="13" spans="1:6" x14ac:dyDescent="0.25">
      <c r="A13" s="15"/>
      <c r="B13" s="46"/>
      <c r="C13" s="11"/>
      <c r="D13" s="15"/>
      <c r="E13" s="46"/>
      <c r="F13" s="11"/>
    </row>
    <row r="14" spans="1:6" x14ac:dyDescent="0.25">
      <c r="A14" s="24" t="s">
        <v>21</v>
      </c>
      <c r="B14" s="45">
        <f>SUM(B9:B13)</f>
        <v>0</v>
      </c>
      <c r="C14" s="10">
        <f>SUM(C9:C13)</f>
        <v>0</v>
      </c>
      <c r="D14" s="24" t="s">
        <v>22</v>
      </c>
      <c r="E14" s="45">
        <f>SUM(E5:E13)</f>
        <v>64941.42</v>
      </c>
      <c r="F14" s="10">
        <v>81163</v>
      </c>
    </row>
    <row r="15" spans="1:6" x14ac:dyDescent="0.25">
      <c r="A15" s="15"/>
      <c r="B15" s="45"/>
      <c r="C15" s="10"/>
      <c r="D15" s="15"/>
      <c r="E15" s="45"/>
      <c r="F15" s="10"/>
    </row>
    <row r="16" spans="1:6" x14ac:dyDescent="0.25">
      <c r="A16" s="15" t="s">
        <v>9</v>
      </c>
      <c r="B16" s="45"/>
      <c r="C16" s="10"/>
      <c r="D16" s="15" t="s">
        <v>16</v>
      </c>
      <c r="E16" s="45"/>
      <c r="F16" s="10"/>
    </row>
    <row r="17" spans="1:6" x14ac:dyDescent="0.25">
      <c r="A17" s="15" t="s">
        <v>10</v>
      </c>
      <c r="B17" s="47">
        <v>18014.43</v>
      </c>
      <c r="C17" s="35">
        <v>9032.64</v>
      </c>
      <c r="D17" s="15" t="s">
        <v>71</v>
      </c>
      <c r="E17" s="45">
        <f>690.4+8544.46</f>
        <v>9234.8599999999988</v>
      </c>
      <c r="F17" s="10">
        <v>7995.6</v>
      </c>
    </row>
    <row r="18" spans="1:6" x14ac:dyDescent="0.25">
      <c r="A18" s="15" t="s">
        <v>24</v>
      </c>
      <c r="B18" s="45"/>
      <c r="C18" s="10"/>
      <c r="D18" s="15" t="s">
        <v>72</v>
      </c>
      <c r="E18" s="45">
        <f>7228+380</f>
        <v>7608</v>
      </c>
      <c r="F18" s="10">
        <v>7680</v>
      </c>
    </row>
    <row r="19" spans="1:6" x14ac:dyDescent="0.25">
      <c r="A19" s="15" t="s">
        <v>74</v>
      </c>
      <c r="B19" s="47">
        <v>21.44</v>
      </c>
      <c r="C19" s="35">
        <v>21.44</v>
      </c>
      <c r="D19" s="15" t="s">
        <v>73</v>
      </c>
      <c r="E19" s="45">
        <v>1944.96</v>
      </c>
      <c r="F19" s="10">
        <v>2753.36</v>
      </c>
    </row>
    <row r="20" spans="1:6" x14ac:dyDescent="0.25">
      <c r="A20" s="15" t="s">
        <v>11</v>
      </c>
      <c r="B20" s="46">
        <v>65693.37</v>
      </c>
      <c r="C20" s="11">
        <v>90537.88</v>
      </c>
      <c r="D20" s="15"/>
      <c r="E20" s="46"/>
      <c r="F20" s="11"/>
    </row>
    <row r="21" spans="1:6" x14ac:dyDescent="0.25">
      <c r="A21" s="24" t="s">
        <v>20</v>
      </c>
      <c r="B21" s="45">
        <f>SUM(B17:B20)</f>
        <v>83729.239999999991</v>
      </c>
      <c r="C21" s="10">
        <f>SUM(C17:C20)</f>
        <v>99591.96</v>
      </c>
      <c r="D21" s="24" t="s">
        <v>23</v>
      </c>
      <c r="E21" s="45">
        <f>SUM(E17:E20)</f>
        <v>18787.82</v>
      </c>
      <c r="F21" s="10">
        <f>SUM(F17:F20)</f>
        <v>18428.96</v>
      </c>
    </row>
    <row r="22" spans="1:6" x14ac:dyDescent="0.25">
      <c r="A22" s="15" t="s">
        <v>12</v>
      </c>
      <c r="B22" s="45"/>
      <c r="C22" s="10"/>
      <c r="D22" s="15" t="s">
        <v>17</v>
      </c>
      <c r="E22" s="45"/>
      <c r="F22" s="10"/>
    </row>
    <row r="23" spans="1:6" x14ac:dyDescent="0.25">
      <c r="A23" s="15"/>
      <c r="B23" s="46"/>
      <c r="C23" s="11"/>
      <c r="D23" s="15"/>
      <c r="E23" s="46"/>
      <c r="F23" s="11"/>
    </row>
    <row r="24" spans="1:6" ht="15.75" thickBot="1" x14ac:dyDescent="0.3">
      <c r="A24" s="23" t="s">
        <v>13</v>
      </c>
      <c r="B24" s="48">
        <f>B14+B21+B22</f>
        <v>83729.239999999991</v>
      </c>
      <c r="C24" s="12">
        <f>C14+C21+C22</f>
        <v>99591.96</v>
      </c>
      <c r="D24" s="23" t="s">
        <v>18</v>
      </c>
      <c r="E24" s="48">
        <f>E14+E21</f>
        <v>83729.239999999991</v>
      </c>
      <c r="F24" s="12">
        <f>F14+F21</f>
        <v>99591.959999999992</v>
      </c>
    </row>
    <row r="25" spans="1:6" ht="15.75" thickTop="1" x14ac:dyDescent="0.25">
      <c r="A25" s="22"/>
    </row>
    <row r="26" spans="1:6" x14ac:dyDescent="0.25">
      <c r="A26" s="18" t="s">
        <v>90</v>
      </c>
      <c r="B26" s="59" t="s">
        <v>92</v>
      </c>
      <c r="C26" s="59"/>
      <c r="D26" s="38">
        <v>5000</v>
      </c>
      <c r="E26" s="50"/>
    </row>
    <row r="27" spans="1:6" x14ac:dyDescent="0.25">
      <c r="A27" s="26"/>
      <c r="B27" s="59" t="s">
        <v>88</v>
      </c>
      <c r="C27" s="59"/>
      <c r="D27" s="38">
        <v>4185.2</v>
      </c>
      <c r="E27" s="50"/>
    </row>
    <row r="28" spans="1:6" x14ac:dyDescent="0.25">
      <c r="A28" s="26"/>
      <c r="B28" s="43" t="s">
        <v>93</v>
      </c>
      <c r="C28" s="43"/>
      <c r="D28" s="38">
        <v>8449.23</v>
      </c>
      <c r="E28" s="50"/>
    </row>
    <row r="29" spans="1:6" ht="15.75" thickBot="1" x14ac:dyDescent="0.3">
      <c r="A29" s="26"/>
      <c r="B29" s="60" t="s">
        <v>89</v>
      </c>
      <c r="C29" s="60"/>
      <c r="D29" s="39">
        <v>380</v>
      </c>
      <c r="E29" s="52"/>
    </row>
    <row r="30" spans="1:6" ht="15.75" thickTop="1" x14ac:dyDescent="0.25">
      <c r="A30" s="26"/>
      <c r="B30" s="50"/>
      <c r="C30" s="26"/>
      <c r="D30" s="37">
        <f>SUM(D26:D29)</f>
        <v>18014.43</v>
      </c>
      <c r="E30" s="50"/>
    </row>
    <row r="31" spans="1:6" x14ac:dyDescent="0.25">
      <c r="A31" s="26"/>
      <c r="B31" s="50"/>
      <c r="C31" s="26"/>
      <c r="D31" s="26"/>
      <c r="E31" s="50"/>
    </row>
  </sheetData>
  <mergeCells count="9">
    <mergeCell ref="B26:C26"/>
    <mergeCell ref="B27:C27"/>
    <mergeCell ref="B29:C29"/>
    <mergeCell ref="F2:F3"/>
    <mergeCell ref="A2:A3"/>
    <mergeCell ref="B2:B3"/>
    <mergeCell ref="C2:C3"/>
    <mergeCell ref="D2:D3"/>
    <mergeCell ref="E2:E3"/>
  </mergeCells>
  <pageMargins left="0.7" right="0.7" top="1.1979166666666667" bottom="0.75" header="0.3" footer="0.3"/>
  <pageSetup paperSize="9" orientation="landscape" r:id="rId1"/>
  <headerFooter>
    <oddHeader>&amp;C&amp;"-,Corsivo grassetto"&amp;12FONDAZIONE SUOLA FORENSE ALTO TIRRENO&amp;"-,Normale"&amp;11
&amp;10ENTE PUBBLICO NON ECONOMICO&amp;11
&amp;8PIAZZA DELLA REPUBBLICA 56121 PISA
C.F. 80005010501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Gastone</dc:creator>
  <cp:lastModifiedBy>Giovanni Vaglio</cp:lastModifiedBy>
  <cp:lastPrinted>2015-04-20T15:09:40Z</cp:lastPrinted>
  <dcterms:created xsi:type="dcterms:W3CDTF">2011-04-04T15:03:50Z</dcterms:created>
  <dcterms:modified xsi:type="dcterms:W3CDTF">2020-07-08T06:03:02Z</dcterms:modified>
</cp:coreProperties>
</file>